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quipamiento Cocina" sheetId="1" state="visible" r:id="rId1"/>
    <sheet xmlns:r="http://schemas.openxmlformats.org/officeDocument/2006/relationships" name="Calculadora m2" sheetId="2" state="visible" r:id="rId2"/>
    <sheet xmlns:r="http://schemas.openxmlformats.org/officeDocument/2006/relationships" name="Presupuesto Orientativo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3">
    <font>
      <name val="Calibri"/>
      <family val="2"/>
      <color theme="1"/>
      <sz val="11"/>
      <scheme val="minor"/>
    </font>
    <font>
      <name val="Georgia"/>
      <b val="1"/>
      <color rgb="001A1A1A"/>
      <sz val="18"/>
    </font>
    <font>
      <name val="Arial"/>
      <color rgb="006B6B6B"/>
      <sz val="11"/>
    </font>
    <font>
      <name val="Arial"/>
      <b val="1"/>
      <color rgb="00FFFFFF"/>
      <sz val="10"/>
    </font>
    <font>
      <name val="Georgia"/>
      <b val="1"/>
      <color rgb="001A1A1A"/>
      <sz val="11"/>
    </font>
    <font>
      <name val="Arial"/>
      <color rgb="001A1A1A"/>
      <sz val="10"/>
    </font>
    <font>
      <name val="Arial"/>
      <i val="1"/>
      <color rgb="006B6B6B"/>
      <sz val="9"/>
    </font>
    <font>
      <name val="Georgia"/>
      <color rgb="00C8A96E"/>
      <sz val="9"/>
    </font>
    <font>
      <name val="Georgia"/>
      <b val="1"/>
      <color rgb="00C8A96E"/>
      <sz val="16"/>
    </font>
    <font>
      <name val="Arial"/>
      <b val="1"/>
      <color rgb="00C8A96E"/>
      <sz val="9"/>
    </font>
    <font>
      <name val="Georgia"/>
      <b val="1"/>
      <color rgb="001A1A1A"/>
      <sz val="14"/>
    </font>
    <font>
      <name val="Arial"/>
      <color rgb="006B6B6B"/>
      <sz val="10"/>
    </font>
    <font>
      <name val="Georgia"/>
      <b val="1"/>
      <color rgb="00C8A96E"/>
      <sz val="11"/>
    </font>
  </fonts>
  <fills count="7">
    <fill>
      <patternFill/>
    </fill>
    <fill>
      <patternFill patternType="gray125"/>
    </fill>
    <fill>
      <patternFill patternType="solid">
        <fgColor rgb="002C2C2C"/>
        <bgColor rgb="002C2C2C"/>
      </patternFill>
    </fill>
    <fill>
      <patternFill patternType="solid">
        <fgColor rgb="00E8E2D8"/>
        <bgColor rgb="00E8E2D8"/>
      </patternFill>
    </fill>
    <fill>
      <patternFill patternType="solid">
        <fgColor rgb="00FAF7F2"/>
        <bgColor rgb="00FAF7F2"/>
      </patternFill>
    </fill>
    <fill>
      <patternFill patternType="solid">
        <fgColor rgb="00FFFFFF"/>
        <bgColor rgb="00FFFFFF"/>
      </patternFill>
    </fill>
    <fill>
      <patternFill patternType="solid">
        <fgColor rgb="00F5F0E5"/>
        <bgColor rgb="00F5F0E5"/>
      </patternFill>
    </fill>
  </fills>
  <borders count="5">
    <border>
      <left/>
      <right/>
      <top/>
      <bottom/>
      <diagonal/>
    </border>
    <border>
      <bottom style="medium">
        <color rgb="00C8A96E"/>
      </bottom>
    </border>
    <border>
      <left style="thin">
        <color rgb="00E8E2D8"/>
      </left>
      <right style="thin">
        <color rgb="00E8E2D8"/>
      </right>
      <top style="thin">
        <color rgb="00E8E2D8"/>
      </top>
      <bottom style="thin">
        <color rgb="00E8E2D8"/>
      </bottom>
    </border>
    <border>
      <left style="medium">
        <color rgb="00C8A96E"/>
      </left>
      <right style="medium">
        <color rgb="00C8A96E"/>
      </right>
      <top style="medium">
        <color rgb="00C8A96E"/>
      </top>
      <bottom style="medium">
        <color rgb="00C8A96E"/>
      </bottom>
    </border>
    <border>
      <left style="thin">
        <color rgb="00E8E2D8"/>
      </left>
      <right style="thin">
        <color rgb="00E8E2D8"/>
      </right>
      <top style="medium">
        <color rgb="00C8A96E"/>
      </top>
      <bottom style="medium">
        <color rgb="00C8A96E"/>
      </bottom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pivotButton="0" quotePrefix="0" xfId="0"/>
    <xf numFmtId="0" fontId="0" fillId="0" borderId="1" pivotButton="0" quotePrefix="0" xfId="0"/>
    <xf numFmtId="0" fontId="3" fillId="2" borderId="2" applyAlignment="1" pivotButton="0" quotePrefix="0" xfId="0">
      <alignment horizontal="center" vertical="center" wrapText="1"/>
    </xf>
    <xf numFmtId="0" fontId="4" fillId="3" borderId="2" applyAlignment="1" pivotButton="0" quotePrefix="0" xfId="0">
      <alignment horizontal="left" vertical="center" wrapText="1"/>
    </xf>
    <xf numFmtId="0" fontId="0" fillId="3" borderId="2" pivotButton="0" quotePrefix="0" xfId="0"/>
    <xf numFmtId="0" fontId="5" fillId="4" borderId="2" applyAlignment="1" pivotButton="0" quotePrefix="0" xfId="0">
      <alignment horizontal="left" vertical="center" wrapText="1"/>
    </xf>
    <xf numFmtId="0" fontId="5" fillId="4" borderId="2" applyAlignment="1" pivotButton="0" quotePrefix="0" xfId="0">
      <alignment horizontal="center" vertical="center" wrapText="1"/>
    </xf>
    <xf numFmtId="0" fontId="6" fillId="4" borderId="2" applyAlignment="1" pivotButton="0" quotePrefix="0" xfId="0">
      <alignment horizontal="left" vertical="center" wrapText="1"/>
    </xf>
    <xf numFmtId="0" fontId="5" fillId="5" borderId="2" applyAlignment="1" pivotButton="0" quotePrefix="0" xfId="0">
      <alignment horizontal="left" vertical="center" wrapText="1"/>
    </xf>
    <xf numFmtId="0" fontId="5" fillId="5" borderId="2" applyAlignment="1" pivotButton="0" quotePrefix="0" xfId="0">
      <alignment horizontal="center" vertical="center" wrapText="1"/>
    </xf>
    <xf numFmtId="0" fontId="6" fillId="5" borderId="2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1" fillId="0" borderId="0" pivotButton="0" quotePrefix="0" xfId="0"/>
    <xf numFmtId="0" fontId="4" fillId="0" borderId="0" pivotButton="0" quotePrefix="0" xfId="0"/>
    <xf numFmtId="0" fontId="8" fillId="6" borderId="3" applyAlignment="1" pivotButton="0" quotePrefix="0" xfId="0">
      <alignment horizontal="center" vertical="center" wrapText="1"/>
    </xf>
    <xf numFmtId="0" fontId="9" fillId="0" borderId="0" pivotButton="0" quotePrefix="0" xfId="0"/>
    <xf numFmtId="0" fontId="10" fillId="4" borderId="0" applyAlignment="1" pivotButton="0" quotePrefix="0" xfId="0">
      <alignment horizontal="center" vertical="center" wrapText="1"/>
    </xf>
    <xf numFmtId="0" fontId="4" fillId="4" borderId="2" applyAlignment="1" pivotButton="0" quotePrefix="0" xfId="0">
      <alignment horizontal="center" vertical="center" wrapText="1"/>
    </xf>
    <xf numFmtId="0" fontId="11" fillId="4" borderId="2" applyAlignment="1" pivotButton="0" quotePrefix="0" xfId="0">
      <alignment horizontal="center" vertical="center" wrapText="1"/>
    </xf>
    <xf numFmtId="0" fontId="6" fillId="4" borderId="2" applyAlignment="1" pivotButton="0" quotePrefix="0" xfId="0">
      <alignment horizontal="center" vertical="center" wrapText="1"/>
    </xf>
    <xf numFmtId="0" fontId="4" fillId="5" borderId="2" applyAlignment="1" pivotButton="0" quotePrefix="0" xfId="0">
      <alignment horizontal="center" vertical="center" wrapText="1"/>
    </xf>
    <xf numFmtId="0" fontId="11" fillId="5" borderId="2" applyAlignment="1" pivotButton="0" quotePrefix="0" xfId="0">
      <alignment horizontal="center" vertical="center" wrapText="1"/>
    </xf>
    <xf numFmtId="0" fontId="6" fillId="5" borderId="2" applyAlignment="1" pivotButton="0" quotePrefix="0" xfId="0">
      <alignment horizontal="center" vertical="center" wrapText="1"/>
    </xf>
    <xf numFmtId="0" fontId="5" fillId="4" borderId="2" pivotButton="0" quotePrefix="0" xfId="0"/>
    <xf numFmtId="0" fontId="5" fillId="5" borderId="2" pivotButton="0" quotePrefix="0" xfId="0"/>
    <xf numFmtId="0" fontId="4" fillId="3" borderId="4" pivotButton="0" quotePrefix="0" xfId="0"/>
    <xf numFmtId="0" fontId="12" fillId="3" borderId="4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C8A96E"/>
    <outlinePr summaryBelow="1" summaryRight="1"/>
    <pageSetUpPr fitToPage="1"/>
  </sheetPr>
  <dimension ref="A1:E53"/>
  <sheetViews>
    <sheetView workbookViewId="0">
      <selection activeCell="A1" sqref="A1"/>
    </sheetView>
  </sheetViews>
  <sheetFormatPr baseColWidth="8" defaultRowHeight="15"/>
  <cols>
    <col width="38" customWidth="1" min="1" max="1"/>
    <col width="22" customWidth="1" min="2" max="2"/>
    <col width="22" customWidth="1" min="3" max="3"/>
    <col width="22" customWidth="1" min="4" max="4"/>
    <col width="28" customWidth="1" min="5" max="5"/>
  </cols>
  <sheetData>
    <row r="1" ht="40" customHeight="1">
      <c r="A1" s="1" t="inlineStr">
        <is>
          <t>EQUIPAMIENTO DE COCINA PROFESIONAL POR TAMANO</t>
        </is>
      </c>
    </row>
    <row r="2" ht="22" customHeight="1">
      <c r="A2" s="2" t="inlineStr">
        <is>
          <t>Guia de referencia para dimensionamiento de cocinas de colectividad | ChefBusiness.co</t>
        </is>
      </c>
    </row>
    <row r="3">
      <c r="A3" s="3" t="n"/>
      <c r="B3" s="3" t="n"/>
      <c r="C3" s="3" t="n"/>
      <c r="D3" s="3" t="n"/>
      <c r="E3" s="3" t="n"/>
    </row>
    <row r="4" ht="36" customHeight="1">
      <c r="A4" s="4" t="inlineStr">
        <is>
          <t>Equipo / Elemento</t>
        </is>
      </c>
      <c r="B4" s="4" t="inlineStr">
        <is>
          <t>Cocina Pequena
(hasta 100 comensales)</t>
        </is>
      </c>
      <c r="C4" s="4" t="inlineStr">
        <is>
          <t>Cocina Mediana
(hasta 250 comensales)</t>
        </is>
      </c>
      <c r="D4" s="4" t="inlineStr">
        <is>
          <t>Gran Colectividad
(mas de 250 comensales)</t>
        </is>
      </c>
      <c r="E4" s="4" t="inlineStr">
        <is>
          <t>Notas / Recomendacion</t>
        </is>
      </c>
    </row>
    <row r="5" ht="26" customHeight="1">
      <c r="A5" s="5" t="inlineStr">
        <is>
          <t>EQUIPOS DE COCCION</t>
        </is>
      </c>
      <c r="B5" s="6" t="n"/>
      <c r="C5" s="6" t="n"/>
      <c r="D5" s="6" t="n"/>
      <c r="E5" s="6" t="n"/>
    </row>
    <row r="6" ht="28" customHeight="1">
      <c r="A6" s="7" t="inlineStr">
        <is>
          <t>Cocina con fuegos abiertos</t>
        </is>
      </c>
      <c r="B6" s="8" t="inlineStr">
        <is>
          <t>1 (4-6 fuegos)</t>
        </is>
      </c>
      <c r="C6" s="8" t="inlineStr">
        <is>
          <t>2 (6 fuegos c/u)</t>
        </is>
      </c>
      <c r="D6" s="8" t="inlineStr">
        <is>
          <t>3-4 (6-8 fuegos c/u)</t>
        </is>
      </c>
      <c r="E6" s="9" t="inlineStr">
        <is>
          <t>Gas natural preferible por potencia</t>
        </is>
      </c>
    </row>
    <row r="7" ht="28" customHeight="1">
      <c r="A7" s="10" t="inlineStr">
        <is>
          <t>Plancha fry-top</t>
        </is>
      </c>
      <c r="B7" s="11" t="inlineStr">
        <is>
          <t>1 (60cm)</t>
        </is>
      </c>
      <c r="C7" s="11" t="inlineStr">
        <is>
          <t>1-2 (80cm)</t>
        </is>
      </c>
      <c r="D7" s="11" t="inlineStr">
        <is>
          <t>2-3 (100cm)</t>
        </is>
      </c>
      <c r="E7" s="12" t="inlineStr">
        <is>
          <t>Lisa + mixta recomendado</t>
        </is>
      </c>
    </row>
    <row r="8" ht="28" customHeight="1">
      <c r="A8" s="7" t="inlineStr">
        <is>
          <t>Freidora</t>
        </is>
      </c>
      <c r="B8" s="8" t="inlineStr">
        <is>
          <t>1 (10-15L)</t>
        </is>
      </c>
      <c r="C8" s="8" t="inlineStr">
        <is>
          <t>2 (15-20L)</t>
        </is>
      </c>
      <c r="D8" s="8" t="inlineStr">
        <is>
          <t>3-4 (20-25L)</t>
        </is>
      </c>
      <c r="E8" s="9" t="inlineStr">
        <is>
          <t>Con filtro aceite integrado</t>
        </is>
      </c>
    </row>
    <row r="9" ht="28" customHeight="1">
      <c r="A9" s="10" t="inlineStr">
        <is>
          <t>Horno conveccion</t>
        </is>
      </c>
      <c r="B9" s="11" t="inlineStr">
        <is>
          <t>1 (6 GN 1/1)</t>
        </is>
      </c>
      <c r="C9" s="11" t="inlineStr">
        <is>
          <t>1-2 (10 GN 1/1)</t>
        </is>
      </c>
      <c r="D9" s="11" t="inlineStr">
        <is>
          <t>2-3 (20 GN 1/1)</t>
        </is>
      </c>
      <c r="E9" s="12" t="inlineStr">
        <is>
          <t>Vapor + conveccion combinado</t>
        </is>
      </c>
    </row>
    <row r="10" ht="28" customHeight="1">
      <c r="A10" s="7" t="inlineStr">
        <is>
          <t>Horno de pizza / brasa</t>
        </is>
      </c>
      <c r="B10" s="8" t="inlineStr">
        <is>
          <t>Opcional</t>
        </is>
      </c>
      <c r="C10" s="8" t="inlineStr">
        <is>
          <t>1</t>
        </is>
      </c>
      <c r="D10" s="8" t="inlineStr">
        <is>
          <t>1-2</t>
        </is>
      </c>
      <c r="E10" s="9" t="inlineStr">
        <is>
          <t>Segun concepto del restaurante</t>
        </is>
      </c>
    </row>
    <row r="11" ht="28" customHeight="1">
      <c r="A11" s="10" t="inlineStr">
        <is>
          <t>Marmita basculante</t>
        </is>
      </c>
      <c r="B11" s="11" t="inlineStr">
        <is>
          <t>-</t>
        </is>
      </c>
      <c r="C11" s="11" t="inlineStr">
        <is>
          <t>1 (60-100L)</t>
        </is>
      </c>
      <c r="D11" s="11" t="inlineStr">
        <is>
          <t>2 (100-150L)</t>
        </is>
      </c>
      <c r="E11" s="12" t="inlineStr">
        <is>
          <t>Indispensable en gran colectividad</t>
        </is>
      </c>
    </row>
    <row r="12" ht="28" customHeight="1">
      <c r="A12" s="7" t="inlineStr">
        <is>
          <t>Sarten basculante</t>
        </is>
      </c>
      <c r="B12" s="8" t="inlineStr">
        <is>
          <t>-</t>
        </is>
      </c>
      <c r="C12" s="8" t="inlineStr">
        <is>
          <t>1 (60L)</t>
        </is>
      </c>
      <c r="D12" s="8" t="inlineStr">
        <is>
          <t>1-2 (80-120L)</t>
        </is>
      </c>
      <c r="E12" s="9" t="inlineStr">
        <is>
          <t>Versatil: sofritos, guisos, salsas</t>
        </is>
      </c>
    </row>
    <row r="13" ht="28" customHeight="1">
      <c r="A13" s="10" t="inlineStr">
        <is>
          <t>Baño maria</t>
        </is>
      </c>
      <c r="B13" s="11" t="inlineStr">
        <is>
          <t>1 (3 cubetas)</t>
        </is>
      </c>
      <c r="C13" s="11" t="inlineStr">
        <is>
          <t>1-2 (4 cubetas)</t>
        </is>
      </c>
      <c r="D13" s="11" t="inlineStr">
        <is>
          <t>2-3 (6 cubetas)</t>
        </is>
      </c>
      <c r="E13" s="12" t="inlineStr">
        <is>
          <t>Para servicio buffet/linea</t>
        </is>
      </c>
    </row>
    <row r="14" ht="28" customHeight="1">
      <c r="A14" s="7" t="inlineStr">
        <is>
          <t>Salamandra / gratinador</t>
        </is>
      </c>
      <c r="B14" s="8" t="inlineStr">
        <is>
          <t>1</t>
        </is>
      </c>
      <c r="C14" s="8" t="inlineStr">
        <is>
          <t>1-2</t>
        </is>
      </c>
      <c r="D14" s="8" t="inlineStr">
        <is>
          <t>2</t>
        </is>
      </c>
      <c r="E14" s="9" t="inlineStr">
        <is>
          <t>Imprescindible para acabados</t>
        </is>
      </c>
    </row>
    <row r="15" ht="28" customHeight="1">
      <c r="A15" s="10" t="inlineStr">
        <is>
          <t>Cocedor de pasta</t>
        </is>
      </c>
      <c r="B15" s="11" t="inlineStr">
        <is>
          <t>-</t>
        </is>
      </c>
      <c r="C15" s="11" t="inlineStr">
        <is>
          <t>Opcional (1)</t>
        </is>
      </c>
      <c r="D15" s="11" t="inlineStr">
        <is>
          <t>1-2 (40-60L)</t>
        </is>
      </c>
      <c r="E15" s="12" t="inlineStr">
        <is>
          <t>Restaurantes italianos o alta produccion</t>
        </is>
      </c>
    </row>
    <row r="16" ht="26" customHeight="1">
      <c r="A16" s="5" t="inlineStr">
        <is>
          <t>EQUIPOS DE FRIO</t>
        </is>
      </c>
      <c r="B16" s="6" t="n"/>
      <c r="C16" s="6" t="n"/>
      <c r="D16" s="6" t="n"/>
      <c r="E16" s="6" t="n"/>
    </row>
    <row r="17" ht="28" customHeight="1">
      <c r="A17" s="7" t="inlineStr">
        <is>
          <t>Armario refrigerado (0-4C)</t>
        </is>
      </c>
      <c r="B17" s="8" t="inlineStr">
        <is>
          <t>1 (700L)</t>
        </is>
      </c>
      <c r="C17" s="8" t="inlineStr">
        <is>
          <t>2 (700L)</t>
        </is>
      </c>
      <c r="D17" s="8" t="inlineStr">
        <is>
          <t>3-4 (1400L)</t>
        </is>
      </c>
      <c r="E17" s="9" t="inlineStr">
        <is>
          <t>Acero inox, puertas ciegas</t>
        </is>
      </c>
    </row>
    <row r="18" ht="28" customHeight="1">
      <c r="A18" s="10" t="inlineStr">
        <is>
          <t>Armario congelador (-18C)</t>
        </is>
      </c>
      <c r="B18" s="11" t="inlineStr">
        <is>
          <t>1 (700L)</t>
        </is>
      </c>
      <c r="C18" s="11" t="inlineStr">
        <is>
          <t>1-2 (700L)</t>
        </is>
      </c>
      <c r="D18" s="11" t="inlineStr">
        <is>
          <t>2-3 (1400L)</t>
        </is>
      </c>
      <c r="E18" s="12" t="inlineStr">
        <is>
          <t>Separar por familias alimentos</t>
        </is>
      </c>
    </row>
    <row r="19" ht="28" customHeight="1">
      <c r="A19" s="7" t="inlineStr">
        <is>
          <t>Mesa refrigerada</t>
        </is>
      </c>
      <c r="B19" s="8" t="inlineStr">
        <is>
          <t>1 (2 puertas)</t>
        </is>
      </c>
      <c r="C19" s="8" t="inlineStr">
        <is>
          <t>2 (3 puertas)</t>
        </is>
      </c>
      <c r="D19" s="8" t="inlineStr">
        <is>
          <t>3-4 (3 puertas)</t>
        </is>
      </c>
      <c r="E19" s="9" t="inlineStr">
        <is>
          <t>Bajo encimera coccion</t>
        </is>
      </c>
    </row>
    <row r="20" ht="28" customHeight="1">
      <c r="A20" s="10" t="inlineStr">
        <is>
          <t>Abatidor de temperatura</t>
        </is>
      </c>
      <c r="B20" s="11" t="inlineStr">
        <is>
          <t>1 (5 GN 1/1)</t>
        </is>
      </c>
      <c r="C20" s="11" t="inlineStr">
        <is>
          <t>1 (10 GN 1/1)</t>
        </is>
      </c>
      <c r="D20" s="11" t="inlineStr">
        <is>
          <t>1-2 (20 GN 1/1)</t>
        </is>
      </c>
      <c r="E20" s="12" t="inlineStr">
        <is>
          <t>Obligatorio APPCC</t>
        </is>
      </c>
    </row>
    <row r="21" ht="28" customHeight="1">
      <c r="A21" s="7" t="inlineStr">
        <is>
          <t>Camara frigorifica (m2/10 com.)</t>
        </is>
      </c>
      <c r="B21" s="8" t="inlineStr">
        <is>
          <t>0,8 m2</t>
        </is>
      </c>
      <c r="C21" s="8" t="inlineStr">
        <is>
          <t>0,7 m2</t>
        </is>
      </c>
      <c r="D21" s="8" t="inlineStr">
        <is>
          <t>0,6 m2</t>
        </is>
      </c>
      <c r="E21" s="9" t="inlineStr">
        <is>
          <t>Materias primas</t>
        </is>
      </c>
    </row>
    <row r="22" ht="28" customHeight="1">
      <c r="A22" s="10" t="inlineStr">
        <is>
          <t>Camara de congelacion</t>
        </is>
      </c>
      <c r="B22" s="11" t="inlineStr">
        <is>
          <t>Opcional</t>
        </is>
      </c>
      <c r="C22" s="11" t="inlineStr">
        <is>
          <t>1 (4-6 m2)</t>
        </is>
      </c>
      <c r="D22" s="11" t="inlineStr">
        <is>
          <t>1-2 (8-12 m2)</t>
        </is>
      </c>
      <c r="E22" s="12" t="inlineStr">
        <is>
          <t>Separada de refrigeracion</t>
        </is>
      </c>
    </row>
    <row r="23" ht="28" customHeight="1">
      <c r="A23" s="7" t="inlineStr">
        <is>
          <t>Vitrina refrigerada</t>
        </is>
      </c>
      <c r="B23" s="8" t="inlineStr">
        <is>
          <t>Opcional</t>
        </is>
      </c>
      <c r="C23" s="8" t="inlineStr">
        <is>
          <t>1</t>
        </is>
      </c>
      <c r="D23" s="8" t="inlineStr">
        <is>
          <t>1-2</t>
        </is>
      </c>
      <c r="E23" s="9" t="inlineStr">
        <is>
          <t>Para postres/ensaladas en linea</t>
        </is>
      </c>
    </row>
    <row r="24" ht="26" customHeight="1">
      <c r="A24" s="5" t="inlineStr">
        <is>
          <t>EQUIPOS AUXILIARES</t>
        </is>
      </c>
      <c r="B24" s="6" t="n"/>
      <c r="C24" s="6" t="n"/>
      <c r="D24" s="6" t="n"/>
      <c r="E24" s="6" t="n"/>
    </row>
    <row r="25" ht="28" customHeight="1">
      <c r="A25" s="7" t="inlineStr">
        <is>
          <t>Mesa de trabajo inox</t>
        </is>
      </c>
      <c r="B25" s="8" t="inlineStr">
        <is>
          <t>2 (1.5m)</t>
        </is>
      </c>
      <c r="C25" s="8" t="inlineStr">
        <is>
          <t>3-4 (1.5-2m)</t>
        </is>
      </c>
      <c r="D25" s="8" t="inlineStr">
        <is>
          <t>5-6 (2m)</t>
        </is>
      </c>
      <c r="E25" s="9" t="inlineStr">
        <is>
          <t>Con estante inferior</t>
        </is>
      </c>
    </row>
    <row r="26" ht="28" customHeight="1">
      <c r="A26" s="10" t="inlineStr">
        <is>
          <t>Estanteria almacen</t>
        </is>
      </c>
      <c r="B26" s="11" t="inlineStr">
        <is>
          <t>2-3 modulos</t>
        </is>
      </c>
      <c r="C26" s="11" t="inlineStr">
        <is>
          <t>4-6 modulos</t>
        </is>
      </c>
      <c r="D26" s="11" t="inlineStr">
        <is>
          <t>8-12 modulos</t>
        </is>
      </c>
      <c r="E26" s="12" t="inlineStr">
        <is>
          <t>Inox o aluminio alimentario</t>
        </is>
      </c>
    </row>
    <row r="27" ht="28" customHeight="1">
      <c r="A27" s="7" t="inlineStr">
        <is>
          <t>Campana extractora</t>
        </is>
      </c>
      <c r="B27" s="8" t="inlineStr">
        <is>
          <t>1 (2-3m)</t>
        </is>
      </c>
      <c r="C27" s="8" t="inlineStr">
        <is>
          <t>1-2 (3-4m)</t>
        </is>
      </c>
      <c r="D27" s="8" t="inlineStr">
        <is>
          <t>2-3 (4-6m)</t>
        </is>
      </c>
      <c r="E27" s="9" t="inlineStr">
        <is>
          <t>Con filtros de carbon activo</t>
        </is>
      </c>
    </row>
    <row r="28" ht="28" customHeight="1">
      <c r="A28" s="10" t="inlineStr">
        <is>
          <t>Cortadora/fiambrera</t>
        </is>
      </c>
      <c r="B28" s="11" t="inlineStr">
        <is>
          <t>1</t>
        </is>
      </c>
      <c r="C28" s="11" t="inlineStr">
        <is>
          <t>1-2</t>
        </is>
      </c>
      <c r="D28" s="11" t="inlineStr">
        <is>
          <t>2</t>
        </is>
      </c>
      <c r="E28" s="12" t="inlineStr">
        <is>
          <t>Hoja 300mm minimo</t>
        </is>
      </c>
    </row>
    <row r="29" ht="28" customHeight="1">
      <c r="A29" s="7" t="inlineStr">
        <is>
          <t>Peladora de patatas</t>
        </is>
      </c>
      <c r="B29" s="8" t="inlineStr">
        <is>
          <t>-</t>
        </is>
      </c>
      <c r="C29" s="8" t="inlineStr">
        <is>
          <t>1 (10-15kg)</t>
        </is>
      </c>
      <c r="D29" s="8" t="inlineStr">
        <is>
          <t>1-2 (25kg)</t>
        </is>
      </c>
      <c r="E29" s="9" t="inlineStr">
        <is>
          <t>Ahorro mano de obra</t>
        </is>
      </c>
    </row>
    <row r="30" ht="28" customHeight="1">
      <c r="A30" s="10" t="inlineStr">
        <is>
          <t>Cutter / robot de cocina</t>
        </is>
      </c>
      <c r="B30" s="11" t="inlineStr">
        <is>
          <t>1</t>
        </is>
      </c>
      <c r="C30" s="11" t="inlineStr">
        <is>
          <t>1-2</t>
        </is>
      </c>
      <c r="D30" s="11" t="inlineStr">
        <is>
          <t>2-3</t>
        </is>
      </c>
      <c r="E30" s="12" t="inlineStr">
        <is>
          <t>Industrial, 5-15L segun tamano</t>
        </is>
      </c>
    </row>
    <row r="31" ht="28" customHeight="1">
      <c r="A31" s="7" t="inlineStr">
        <is>
          <t>Bascula de recepcion</t>
        </is>
      </c>
      <c r="B31" s="8" t="inlineStr">
        <is>
          <t>1 (hasta 60kg)</t>
        </is>
      </c>
      <c r="C31" s="8" t="inlineStr">
        <is>
          <t>1 (hasta 150kg)</t>
        </is>
      </c>
      <c r="D31" s="8" t="inlineStr">
        <is>
          <t>1-2 (hasta 300kg)</t>
        </is>
      </c>
      <c r="E31" s="9" t="inlineStr">
        <is>
          <t>Control de mercancias</t>
        </is>
      </c>
    </row>
    <row r="32" ht="28" customHeight="1">
      <c r="A32" s="10" t="inlineStr">
        <is>
          <t>Envasadora al vacio</t>
        </is>
      </c>
      <c r="B32" s="11" t="inlineStr">
        <is>
          <t>Opcional</t>
        </is>
      </c>
      <c r="C32" s="11" t="inlineStr">
        <is>
          <t>1</t>
        </is>
      </c>
      <c r="D32" s="11" t="inlineStr">
        <is>
          <t>1-2</t>
        </is>
      </c>
      <c r="E32" s="12" t="inlineStr">
        <is>
          <t>Produccion anticipada / cook&amp;chill</t>
        </is>
      </c>
    </row>
    <row r="33" ht="26" customHeight="1">
      <c r="A33" s="5" t="inlineStr">
        <is>
          <t>LAVADO Y LIMPIEZA</t>
        </is>
      </c>
      <c r="B33" s="6" t="n"/>
      <c r="C33" s="6" t="n"/>
      <c r="D33" s="6" t="n"/>
      <c r="E33" s="6" t="n"/>
    </row>
    <row r="34" ht="28" customHeight="1">
      <c r="A34" s="7" t="inlineStr">
        <is>
          <t>Lavavajillas cupula</t>
        </is>
      </c>
      <c r="B34" s="8" t="inlineStr">
        <is>
          <t>1</t>
        </is>
      </c>
      <c r="C34" s="8" t="inlineStr">
        <is>
          <t>1-2</t>
        </is>
      </c>
      <c r="D34" s="8" t="inlineStr">
        <is>
          <t>Tunel de lavado</t>
        </is>
      </c>
      <c r="E34" s="9" t="inlineStr">
        <is>
          <t>Capac: 40-60 cestas/hora (cupula)</t>
        </is>
      </c>
    </row>
    <row r="35" ht="28" customHeight="1">
      <c r="A35" s="10" t="inlineStr">
        <is>
          <t>Fregadero 2 senos</t>
        </is>
      </c>
      <c r="B35" s="11" t="inlineStr">
        <is>
          <t>1-2</t>
        </is>
      </c>
      <c r="C35" s="11" t="inlineStr">
        <is>
          <t>2-3</t>
        </is>
      </c>
      <c r="D35" s="11" t="inlineStr">
        <is>
          <t>3-4</t>
        </is>
      </c>
      <c r="E35" s="12" t="inlineStr">
        <is>
          <t>Con grifo ducha prelavado</t>
        </is>
      </c>
    </row>
    <row r="36" ht="28" customHeight="1">
      <c r="A36" s="7" t="inlineStr">
        <is>
          <t>Lavamanos mural</t>
        </is>
      </c>
      <c r="B36" s="8" t="inlineStr">
        <is>
          <t>1-2</t>
        </is>
      </c>
      <c r="C36" s="8" t="inlineStr">
        <is>
          <t>2-3</t>
        </is>
      </c>
      <c r="D36" s="8" t="inlineStr">
        <is>
          <t>3-4</t>
        </is>
      </c>
      <c r="E36" s="9" t="inlineStr">
        <is>
          <t>Accionamiento no manual (APPCC)</t>
        </is>
      </c>
    </row>
    <row r="37" ht="28" customHeight="1">
      <c r="A37" s="10" t="inlineStr">
        <is>
          <t>Contenedores residuos</t>
        </is>
      </c>
      <c r="B37" s="11" t="inlineStr">
        <is>
          <t>3 (60L)</t>
        </is>
      </c>
      <c r="C37" s="11" t="inlineStr">
        <is>
          <t>4-6 (120L)</t>
        </is>
      </c>
      <c r="D37" s="11" t="inlineStr">
        <is>
          <t>6-8 (240L)</t>
        </is>
      </c>
      <c r="E37" s="12" t="inlineStr">
        <is>
          <t>Separacion selectiva obligatoria</t>
        </is>
      </c>
    </row>
    <row r="38" ht="28" customHeight="1">
      <c r="A38" s="7" t="inlineStr">
        <is>
          <t>Triturador residuos</t>
        </is>
      </c>
      <c r="B38" s="8" t="inlineStr">
        <is>
          <t>-</t>
        </is>
      </c>
      <c r="C38" s="8" t="inlineStr">
        <is>
          <t>Opcional</t>
        </is>
      </c>
      <c r="D38" s="8" t="inlineStr">
        <is>
          <t>1</t>
        </is>
      </c>
      <c r="E38" s="9" t="inlineStr">
        <is>
          <t>Reduce volumen residuos organicos</t>
        </is>
      </c>
    </row>
    <row r="39" ht="26" customHeight="1">
      <c r="A39" s="5" t="inlineStr">
        <is>
          <t>SERVICIO Y EXPEDICION</t>
        </is>
      </c>
      <c r="B39" s="6" t="n"/>
      <c r="C39" s="6" t="n"/>
      <c r="D39" s="6" t="n"/>
      <c r="E39" s="6" t="n"/>
    </row>
    <row r="40" ht="28" customHeight="1">
      <c r="A40" s="7" t="inlineStr">
        <is>
          <t>Mesa caliente / pass</t>
        </is>
      </c>
      <c r="B40" s="8" t="inlineStr">
        <is>
          <t>1 (1.2m)</t>
        </is>
      </c>
      <c r="C40" s="8" t="inlineStr">
        <is>
          <t>1-2 (1.5m)</t>
        </is>
      </c>
      <c r="D40" s="8" t="inlineStr">
        <is>
          <t>2-3 (2m+)</t>
        </is>
      </c>
      <c r="E40" s="9" t="inlineStr">
        <is>
          <t>Con lampara infrarroja</t>
        </is>
      </c>
    </row>
    <row r="41" ht="28" customHeight="1">
      <c r="A41" s="10" t="inlineStr">
        <is>
          <t>Carro porta-bandejas GN</t>
        </is>
      </c>
      <c r="B41" s="11" t="inlineStr">
        <is>
          <t>2-3</t>
        </is>
      </c>
      <c r="C41" s="11" t="inlineStr">
        <is>
          <t>4-6</t>
        </is>
      </c>
      <c r="D41" s="11" t="inlineStr">
        <is>
          <t>8-12</t>
        </is>
      </c>
      <c r="E41" s="12" t="inlineStr">
        <is>
          <t>GN 1/1 y 2/1</t>
        </is>
      </c>
    </row>
    <row r="42" ht="28" customHeight="1">
      <c r="A42" s="7" t="inlineStr">
        <is>
          <t>Dispensador de platos</t>
        </is>
      </c>
      <c r="B42" s="8" t="inlineStr">
        <is>
          <t>-</t>
        </is>
      </c>
      <c r="C42" s="8" t="inlineStr">
        <is>
          <t>1-2</t>
        </is>
      </c>
      <c r="D42" s="8" t="inlineStr">
        <is>
          <t>2-4</t>
        </is>
      </c>
      <c r="E42" s="9" t="inlineStr">
        <is>
          <t>Calefactado para gran colectividad</t>
        </is>
      </c>
    </row>
    <row r="43" ht="28" customHeight="1">
      <c r="A43" s="10" t="inlineStr">
        <is>
          <t>Armario caliente</t>
        </is>
      </c>
      <c r="B43" s="11" t="inlineStr">
        <is>
          <t>Opcional</t>
        </is>
      </c>
      <c r="C43" s="11" t="inlineStr">
        <is>
          <t>1</t>
        </is>
      </c>
      <c r="D43" s="11" t="inlineStr">
        <is>
          <t>1-2</t>
        </is>
      </c>
      <c r="E43" s="12" t="inlineStr">
        <is>
          <t>Mantener 65C+ para servicio</t>
        </is>
      </c>
    </row>
    <row r="44" ht="26" customHeight="1">
      <c r="A44" s="5" t="inlineStr">
        <is>
          <t>INSTALACIONES OBLIGATORIAS</t>
        </is>
      </c>
      <c r="B44" s="6" t="n"/>
      <c r="C44" s="6" t="n"/>
      <c r="D44" s="6" t="n"/>
      <c r="E44" s="6" t="n"/>
    </row>
    <row r="45" ht="28" customHeight="1">
      <c r="A45" s="7" t="inlineStr">
        <is>
          <t>Extraccion + aportacion aire</t>
        </is>
      </c>
      <c r="B45" s="8" t="inlineStr">
        <is>
          <t>Sistema basico</t>
        </is>
      </c>
      <c r="C45" s="8" t="inlineStr">
        <is>
          <t>Sistema compensado</t>
        </is>
      </c>
      <c r="D45" s="8" t="inlineStr">
        <is>
          <t>Sistema doble flujo</t>
        </is>
      </c>
      <c r="E45" s="9" t="inlineStr">
        <is>
          <t>Normativa CTE DB-HS3</t>
        </is>
      </c>
    </row>
    <row r="46" ht="28" customHeight="1">
      <c r="A46" s="10" t="inlineStr">
        <is>
          <t>Instalacion gas homologada</t>
        </is>
      </c>
      <c r="B46" s="11" t="inlineStr">
        <is>
          <t>Si aplica</t>
        </is>
      </c>
      <c r="C46" s="11" t="inlineStr">
        <is>
          <t>Si aplica</t>
        </is>
      </c>
      <c r="D46" s="11" t="inlineStr">
        <is>
          <t>Si aplica</t>
        </is>
      </c>
      <c r="E46" s="12" t="inlineStr">
        <is>
          <t>Certificado instalador autorizado</t>
        </is>
      </c>
    </row>
    <row r="47" ht="28" customHeight="1">
      <c r="A47" s="7" t="inlineStr">
        <is>
          <t>Iluminacion (lux)</t>
        </is>
      </c>
      <c r="B47" s="8" t="inlineStr">
        <is>
          <t>300-500 lux</t>
        </is>
      </c>
      <c r="C47" s="8" t="inlineStr">
        <is>
          <t>300-500 lux</t>
        </is>
      </c>
      <c r="D47" s="8" t="inlineStr">
        <is>
          <t>300-500 lux</t>
        </is>
      </c>
      <c r="E47" s="9" t="inlineStr">
        <is>
          <t>LED estanca IP65 en zonas humedas</t>
        </is>
      </c>
    </row>
    <row r="48" ht="28" customHeight="1">
      <c r="A48" s="10" t="inlineStr">
        <is>
          <t>Tomas de agua fria/caliente</t>
        </is>
      </c>
      <c r="B48" s="11" t="inlineStr">
        <is>
          <t>4-6</t>
        </is>
      </c>
      <c r="C48" s="11" t="inlineStr">
        <is>
          <t>8-10</t>
        </is>
      </c>
      <c r="D48" s="11" t="inlineStr">
        <is>
          <t>12-16</t>
        </is>
      </c>
      <c r="E48" s="12" t="inlineStr">
        <is>
          <t>ACS a 60C minimo</t>
        </is>
      </c>
    </row>
    <row r="49" ht="28" customHeight="1">
      <c r="A49" s="7" t="inlineStr">
        <is>
          <t>Suelo antideslizante</t>
        </is>
      </c>
      <c r="B49" s="8" t="inlineStr">
        <is>
          <t>Clase 2/R11</t>
        </is>
      </c>
      <c r="C49" s="8" t="inlineStr">
        <is>
          <t>Clase 2/R11</t>
        </is>
      </c>
      <c r="D49" s="8" t="inlineStr">
        <is>
          <t>Clase 3/R12</t>
        </is>
      </c>
      <c r="E49" s="9" t="inlineStr">
        <is>
          <t>Con sumideros y pendiente 2%</t>
        </is>
      </c>
    </row>
    <row r="50" ht="28" customHeight="1">
      <c r="A50" s="10" t="inlineStr">
        <is>
          <t>Revestimiento paredes</t>
        </is>
      </c>
      <c r="B50" s="11" t="inlineStr">
        <is>
          <t>Azulejo/panel liso</t>
        </is>
      </c>
      <c r="C50" s="11" t="inlineStr">
        <is>
          <t>Azulejo/panel liso</t>
        </is>
      </c>
      <c r="D50" s="11" t="inlineStr">
        <is>
          <t>Panel sandwich</t>
        </is>
      </c>
      <c r="E50" s="12" t="inlineStr">
        <is>
          <t>Hasta 1.8m altura minimo</t>
        </is>
      </c>
    </row>
    <row r="52">
      <c r="A52" s="13" t="inlineStr">
        <is>
          <t>Datos orientativos basados en estandares de colectividades en Espana. Consulta siempre con un profesional para el dimensionamiento final de tu proyecto.</t>
        </is>
      </c>
    </row>
    <row r="53">
      <c r="A53" s="14" t="inlineStr">
        <is>
          <t>ChefBusiness.co | Consultoria Gastronomica Profesional | chefbusiness.co/contacto</t>
        </is>
      </c>
    </row>
  </sheetData>
  <mergeCells count="10">
    <mergeCell ref="A39:E39"/>
    <mergeCell ref="A53:E53"/>
    <mergeCell ref="A24:E24"/>
    <mergeCell ref="A2:E2"/>
    <mergeCell ref="A16:E16"/>
    <mergeCell ref="A52:E52"/>
    <mergeCell ref="A33:E33"/>
    <mergeCell ref="A1:E1"/>
    <mergeCell ref="A5:E5"/>
    <mergeCell ref="A44:E44"/>
  </mergeCells>
  <pageMargins left="0.75" right="0.75" top="1" bottom="1" header="0.5" footer="0.5"/>
  <pageSetup orientation="landscape" fitToHeight="0" fitToWidth="1"/>
</worksheet>
</file>

<file path=xl/worksheets/sheet2.xml><?xml version="1.0" encoding="utf-8"?>
<worksheet xmlns="http://schemas.openxmlformats.org/spreadsheetml/2006/main">
  <sheetPr>
    <tabColor rgb="00C8A96E"/>
    <outlinePr summaryBelow="1" summaryRight="1"/>
    <pageSetUpPr fitToPage="1"/>
  </sheetPr>
  <dimension ref="A1:D25"/>
  <sheetViews>
    <sheetView workbookViewId="0">
      <selection activeCell="A1" sqref="A1"/>
    </sheetView>
  </sheetViews>
  <sheetFormatPr baseColWidth="8" defaultRowHeight="15"/>
  <cols>
    <col width="36" customWidth="1" min="1" max="1"/>
    <col width="20" customWidth="1" min="2" max="2"/>
    <col width="20" customWidth="1" min="3" max="3"/>
    <col width="30" customWidth="1" min="4" max="4"/>
  </cols>
  <sheetData>
    <row r="1" ht="40" customHeight="1">
      <c r="A1" s="15" t="inlineStr">
        <is>
          <t>CALCULADORA DE DIMENSIONAMIENTO DE COCINA</t>
        </is>
      </c>
    </row>
    <row r="2">
      <c r="A2" s="2" t="inlineStr">
        <is>
          <t>Introduce el numero de comensales y obtendras las dimensiones recomendadas</t>
        </is>
      </c>
    </row>
    <row r="3">
      <c r="A3" s="3" t="n"/>
      <c r="B3" s="3" t="n"/>
      <c r="C3" s="3" t="n"/>
      <c r="D3" s="3" t="n"/>
    </row>
    <row r="5" ht="36" customHeight="1">
      <c r="A5" s="16" t="inlineStr">
        <is>
          <t>NUMERO DE COMENSALES POR SERVICIO:</t>
        </is>
      </c>
      <c r="B5" s="17" t="n">
        <v>120</v>
      </c>
      <c r="C5" s="18" t="inlineStr">
        <is>
          <t>&lt;-- Cambia este valor</t>
        </is>
      </c>
    </row>
    <row r="7" ht="32" customHeight="1">
      <c r="A7" s="16" t="inlineStr">
        <is>
          <t>CLASIFICACION DE TU COCINA:</t>
        </is>
      </c>
      <c r="B7" s="19">
        <f>IF(B5&lt;=100,"COCINA PEQUENA",IF(B5&lt;=250,"COCINA MEDIANA","GRAN COLECTIVIDAD"))</f>
        <v/>
      </c>
    </row>
    <row r="9" ht="30" customHeight="1">
      <c r="A9" s="4" t="inlineStr">
        <is>
          <t>Parametro</t>
        </is>
      </c>
      <c r="B9" s="4" t="inlineStr">
        <is>
          <t>Valor Calculado</t>
        </is>
      </c>
      <c r="C9" s="4" t="inlineStr">
        <is>
          <t>Unidad</t>
        </is>
      </c>
      <c r="D9" s="4" t="inlineStr">
        <is>
          <t>Formula / Referencia</t>
        </is>
      </c>
    </row>
    <row r="10" ht="28" customHeight="1">
      <c r="A10" s="7" t="inlineStr">
        <is>
          <t>Superficie total cocina (ratio 1,21 m2/comensal)</t>
        </is>
      </c>
      <c r="B10" s="20">
        <f>ROUND(B5*1.21,1)</f>
        <v/>
      </c>
      <c r="C10" s="21" t="inlineStr">
        <is>
          <t>m2</t>
        </is>
      </c>
      <c r="D10" s="22" t="inlineStr">
        <is>
          <t>Estandar colectividades Espana</t>
        </is>
      </c>
    </row>
    <row r="11" ht="28" customHeight="1">
      <c r="A11" s="10" t="inlineStr">
        <is>
          <t>Superficie cocina minima (ratio 0,5 m2/comensal)</t>
        </is>
      </c>
      <c r="B11" s="23">
        <f>ROUND(B5*0.5,1)</f>
        <v/>
      </c>
      <c r="C11" s="24" t="inlineStr">
        <is>
          <t>m2</t>
        </is>
      </c>
      <c r="D11" s="25" t="inlineStr">
        <is>
          <t>Minimo funcional (sin almacen amplio)</t>
        </is>
      </c>
    </row>
    <row r="12" ht="28" customHeight="1">
      <c r="A12" s="7" t="inlineStr">
        <is>
          <t>Superficie cocina optima (ratio 0,8 m2/comensal)</t>
        </is>
      </c>
      <c r="B12" s="20">
        <f>ROUND(B5*0.8,1)</f>
        <v/>
      </c>
      <c r="C12" s="21" t="inlineStr">
        <is>
          <t>m2</t>
        </is>
      </c>
      <c r="D12" s="22" t="inlineStr">
        <is>
          <t>Equilibrio funcionalidad-coste</t>
        </is>
      </c>
    </row>
    <row r="13" ht="28" customHeight="1">
      <c r="A13" s="10" t="inlineStr">
        <is>
          <t>Zona coccion (25-30% del total)</t>
        </is>
      </c>
      <c r="B13" s="23">
        <f>ROUND(B10*0.275,1)</f>
        <v/>
      </c>
      <c r="C13" s="24" t="inlineStr">
        <is>
          <t>m2</t>
        </is>
      </c>
      <c r="D13" s="25" t="inlineStr">
        <is>
          <t>25-30% de superficie total</t>
        </is>
      </c>
    </row>
    <row r="14" ht="28" customHeight="1">
      <c r="A14" s="7" t="inlineStr">
        <is>
          <t>Zona frio/almacen (20-25% del total)</t>
        </is>
      </c>
      <c r="B14" s="20">
        <f>ROUND(B10*0.225,1)</f>
        <v/>
      </c>
      <c r="C14" s="21" t="inlineStr">
        <is>
          <t>m2</t>
        </is>
      </c>
      <c r="D14" s="22" t="inlineStr">
        <is>
          <t>20-25% de superficie total</t>
        </is>
      </c>
    </row>
    <row r="15" ht="28" customHeight="1">
      <c r="A15" s="10" t="inlineStr">
        <is>
          <t>Zona preparacion (15-20% del total)</t>
        </is>
      </c>
      <c r="B15" s="23">
        <f>ROUND(B10*0.175,1)</f>
        <v/>
      </c>
      <c r="C15" s="24" t="inlineStr">
        <is>
          <t>m2</t>
        </is>
      </c>
      <c r="D15" s="25" t="inlineStr">
        <is>
          <t>15-20% de superficie total</t>
        </is>
      </c>
    </row>
    <row r="16" ht="28" customHeight="1">
      <c r="A16" s="7" t="inlineStr">
        <is>
          <t>Zona lavado (10-15% del total)</t>
        </is>
      </c>
      <c r="B16" s="20">
        <f>ROUND(B10*0.125,1)</f>
        <v/>
      </c>
      <c r="C16" s="21" t="inlineStr">
        <is>
          <t>m2</t>
        </is>
      </c>
      <c r="D16" s="22" t="inlineStr">
        <is>
          <t>10-15% de superficie total</t>
        </is>
      </c>
    </row>
    <row r="17" ht="28" customHeight="1">
      <c r="A17" s="10" t="inlineStr">
        <is>
          <t>Zona expedicion/pase (10% del total)</t>
        </is>
      </c>
      <c r="B17" s="23">
        <f>ROUND(B10*0.10,1)</f>
        <v/>
      </c>
      <c r="C17" s="24" t="inlineStr">
        <is>
          <t>m2</t>
        </is>
      </c>
      <c r="D17" s="25" t="inlineStr">
        <is>
          <t>10% de superficie total</t>
        </is>
      </c>
    </row>
    <row r="18" ht="28" customHeight="1">
      <c r="A18" s="7" t="inlineStr">
        <is>
          <t>Pasillos y circulacion (15-20% del total)</t>
        </is>
      </c>
      <c r="B18" s="20">
        <f>ROUND(B10*0.175,1)</f>
        <v/>
      </c>
      <c r="C18" s="21" t="inlineStr">
        <is>
          <t>m2</t>
        </is>
      </c>
      <c r="D18" s="22" t="inlineStr">
        <is>
          <t>Minimo 1,2m ancho pasillo</t>
        </is>
      </c>
    </row>
    <row r="19" ht="28" customHeight="1">
      <c r="A19" s="10" t="inlineStr">
        <is>
          <t>Camara materias primas</t>
        </is>
      </c>
      <c r="B19" s="23">
        <f>IF(B5&lt;=100,ROUND(B5/10*0.8,1),IF(B5&lt;=300,ROUND(B5/10*0.7,1),ROUND(B5/10*0.6,1)))</f>
        <v/>
      </c>
      <c r="C19" s="24" t="inlineStr">
        <is>
          <t>m2</t>
        </is>
      </c>
      <c r="D19" s="25" t="inlineStr">
        <is>
          <t>0,8/0,7/0,6 m2 por cada 10 com.</t>
        </is>
      </c>
    </row>
    <row r="20" ht="28" customHeight="1">
      <c r="A20" s="7" t="inlineStr">
        <is>
          <t>Potencia electrica estimada</t>
        </is>
      </c>
      <c r="B20" s="20">
        <f>IF(B5&lt;=100,"30-50 kW",IF(B5&lt;=250,"50-100 kW","100-200+ kW"))</f>
        <v/>
      </c>
      <c r="C20" s="21" t="inlineStr"/>
      <c r="D20" s="22" t="inlineStr">
        <is>
          <t>Depende del equipamiento elegido</t>
        </is>
      </c>
    </row>
    <row r="21" ht="28" customHeight="1">
      <c r="A21" s="10" t="inlineStr">
        <is>
          <t>Caudal extraccion estimado</t>
        </is>
      </c>
      <c r="B21" s="23">
        <f>ROUND(B10*30,0)</f>
        <v/>
      </c>
      <c r="C21" s="24" t="inlineStr">
        <is>
          <t>m3/h</t>
        </is>
      </c>
      <c r="D21" s="25" t="inlineStr">
        <is>
          <t>~30 m3/h por m2 de cocina</t>
        </is>
      </c>
    </row>
    <row r="22" ht="28" customHeight="1">
      <c r="A22" s="7" t="inlineStr">
        <is>
          <t>Personal cocina estimado</t>
        </is>
      </c>
      <c r="B22" s="20">
        <f>IF(B5&lt;=100,"3-5",IF(B5&lt;=250,"6-12","12-25+"))</f>
        <v/>
      </c>
      <c r="C22" s="21" t="inlineStr">
        <is>
          <t>personas</t>
        </is>
      </c>
      <c r="D22" s="22" t="inlineStr">
        <is>
          <t>Ratio comensales/cocinero</t>
        </is>
      </c>
    </row>
    <row r="24">
      <c r="A24" s="13" t="inlineStr">
        <is>
          <t>Valores orientativos. El dimensionamiento final depende del tipo de cocina, carta, sistema de produccion y normativa local.</t>
        </is>
      </c>
    </row>
    <row r="25">
      <c r="A25" s="14" t="inlineStr">
        <is>
          <t>ChefBusiness.co | Consultoria Gastronomica Profesional | chefbusiness.co/contacto</t>
        </is>
      </c>
    </row>
  </sheetData>
  <mergeCells count="4">
    <mergeCell ref="A1:D1"/>
    <mergeCell ref="A25:D25"/>
    <mergeCell ref="A24:D24"/>
    <mergeCell ref="A2:D2"/>
  </mergeCells>
  <pageMargins left="0.75" right="0.75" top="1" bottom="1" header="0.5" footer="0.5"/>
  <pageSetup orientation="landscape" fitToHeight="0" fitToWidth="1"/>
</worksheet>
</file>

<file path=xl/worksheets/sheet3.xml><?xml version="1.0" encoding="utf-8"?>
<worksheet xmlns="http://schemas.openxmlformats.org/spreadsheetml/2006/main">
  <sheetPr>
    <tabColor rgb="00C8A96E"/>
    <outlinePr summaryBelow="1" summaryRight="1"/>
    <pageSetUpPr fitToPage="1"/>
  </sheetPr>
  <dimension ref="A1:D18"/>
  <sheetViews>
    <sheetView workbookViewId="0">
      <selection activeCell="A1" sqref="A1"/>
    </sheetView>
  </sheetViews>
  <sheetFormatPr baseColWidth="8" defaultRowHeight="15"/>
  <cols>
    <col width="36" customWidth="1" min="1" max="1"/>
    <col width="22" customWidth="1" min="2" max="2"/>
    <col width="22" customWidth="1" min="3" max="3"/>
    <col width="22" customWidth="1" min="4" max="4"/>
  </cols>
  <sheetData>
    <row r="1" ht="40" customHeight="1">
      <c r="A1" s="15" t="inlineStr">
        <is>
          <t>PRESUPUESTO ORIENTATIVO EQUIPAMIENTO 2026</t>
        </is>
      </c>
    </row>
    <row r="2">
      <c r="A2" s="2" t="inlineStr">
        <is>
          <t>Rangos de inversion por tamano de cocina (precios Espana, IVA no incluido)</t>
        </is>
      </c>
    </row>
    <row r="3">
      <c r="A3" s="3" t="n"/>
      <c r="B3" s="3" t="n"/>
      <c r="C3" s="3" t="n"/>
      <c r="D3" s="3" t="n"/>
    </row>
    <row r="4" ht="30" customHeight="1">
      <c r="A4" s="4" t="inlineStr">
        <is>
          <t>Partida</t>
        </is>
      </c>
      <c r="B4" s="4" t="inlineStr">
        <is>
          <t>Cocina Pequena</t>
        </is>
      </c>
      <c r="C4" s="4" t="inlineStr">
        <is>
          <t>Cocina Mediana</t>
        </is>
      </c>
      <c r="D4" s="4" t="inlineStr">
        <is>
          <t>Gran Colectividad</t>
        </is>
      </c>
    </row>
    <row r="5" ht="26" customHeight="1">
      <c r="A5" s="26" t="inlineStr">
        <is>
          <t>Equipos de coccion</t>
        </is>
      </c>
      <c r="B5" s="8" t="inlineStr">
        <is>
          <t>8.000 - 15.000 EUR</t>
        </is>
      </c>
      <c r="C5" s="8" t="inlineStr">
        <is>
          <t>15.000 - 35.000 EUR</t>
        </is>
      </c>
      <c r="D5" s="8" t="inlineStr">
        <is>
          <t>35.000 - 80.000+ EUR</t>
        </is>
      </c>
    </row>
    <row r="6" ht="26" customHeight="1">
      <c r="A6" s="27" t="inlineStr">
        <is>
          <t>Equipos de frio</t>
        </is>
      </c>
      <c r="B6" s="11" t="inlineStr">
        <is>
          <t>5.000 - 10.000 EUR</t>
        </is>
      </c>
      <c r="C6" s="11" t="inlineStr">
        <is>
          <t>10.000 - 25.000 EUR</t>
        </is>
      </c>
      <c r="D6" s="11" t="inlineStr">
        <is>
          <t>25.000 - 60.000+ EUR</t>
        </is>
      </c>
    </row>
    <row r="7" ht="26" customHeight="1">
      <c r="A7" s="26" t="inlineStr">
        <is>
          <t>Equipos auxiliares</t>
        </is>
      </c>
      <c r="B7" s="8" t="inlineStr">
        <is>
          <t>3.000 - 6.000 EUR</t>
        </is>
      </c>
      <c r="C7" s="8" t="inlineStr">
        <is>
          <t>6.000 - 15.000 EUR</t>
        </is>
      </c>
      <c r="D7" s="8" t="inlineStr">
        <is>
          <t>15.000 - 30.000 EUR</t>
        </is>
      </c>
    </row>
    <row r="8" ht="26" customHeight="1">
      <c r="A8" s="27" t="inlineStr">
        <is>
          <t>Lavado y limpieza</t>
        </is>
      </c>
      <c r="B8" s="11" t="inlineStr">
        <is>
          <t>3.000 - 8.000 EUR</t>
        </is>
      </c>
      <c r="C8" s="11" t="inlineStr">
        <is>
          <t>8.000 - 20.000 EUR</t>
        </is>
      </c>
      <c r="D8" s="11" t="inlineStr">
        <is>
          <t>20.000 - 50.000+ EUR</t>
        </is>
      </c>
    </row>
    <row r="9" ht="26" customHeight="1">
      <c r="A9" s="26" t="inlineStr">
        <is>
          <t>Mobiliario inox (mesas, estantes)</t>
        </is>
      </c>
      <c r="B9" s="8" t="inlineStr">
        <is>
          <t>2.000 - 5.000 EUR</t>
        </is>
      </c>
      <c r="C9" s="8" t="inlineStr">
        <is>
          <t>5.000 - 12.000 EUR</t>
        </is>
      </c>
      <c r="D9" s="8" t="inlineStr">
        <is>
          <t>12.000 - 25.000 EUR</t>
        </is>
      </c>
    </row>
    <row r="10" ht="26" customHeight="1">
      <c r="A10" s="27" t="inlineStr">
        <is>
          <t>Instalacion electrica</t>
        </is>
      </c>
      <c r="B10" s="11" t="inlineStr">
        <is>
          <t>3.000 - 6.000 EUR</t>
        </is>
      </c>
      <c r="C10" s="11" t="inlineStr">
        <is>
          <t>6.000 - 15.000 EUR</t>
        </is>
      </c>
      <c r="D10" s="11" t="inlineStr">
        <is>
          <t>15.000 - 30.000 EUR</t>
        </is>
      </c>
    </row>
    <row r="11" ht="26" customHeight="1">
      <c r="A11" s="26" t="inlineStr">
        <is>
          <t>Instalacion gas</t>
        </is>
      </c>
      <c r="B11" s="8" t="inlineStr">
        <is>
          <t>1.500 - 3.000 EUR</t>
        </is>
      </c>
      <c r="C11" s="8" t="inlineStr">
        <is>
          <t>3.000 - 6.000 EUR</t>
        </is>
      </c>
      <c r="D11" s="8" t="inlineStr">
        <is>
          <t>6.000 - 12.000 EUR</t>
        </is>
      </c>
    </row>
    <row r="12" ht="26" customHeight="1">
      <c r="A12" s="27" t="inlineStr">
        <is>
          <t>Extraccion y climatizacion</t>
        </is>
      </c>
      <c r="B12" s="11" t="inlineStr">
        <is>
          <t>4.000 - 8.000 EUR</t>
        </is>
      </c>
      <c r="C12" s="11" t="inlineStr">
        <is>
          <t>8.000 - 18.000 EUR</t>
        </is>
      </c>
      <c r="D12" s="11" t="inlineStr">
        <is>
          <t>18.000 - 40.000 EUR</t>
        </is>
      </c>
    </row>
    <row r="13" ht="26" customHeight="1">
      <c r="A13" s="26" t="inlineStr">
        <is>
          <t>Obra civil (suelos, paredes, fontaneria)</t>
        </is>
      </c>
      <c r="B13" s="8" t="inlineStr">
        <is>
          <t>5.000 - 12.000 EUR</t>
        </is>
      </c>
      <c r="C13" s="8" t="inlineStr">
        <is>
          <t>12.000 - 30.000 EUR</t>
        </is>
      </c>
      <c r="D13" s="8" t="inlineStr">
        <is>
          <t>30.000 - 70.000 EUR</t>
        </is>
      </c>
    </row>
    <row r="14" ht="26" customHeight="1">
      <c r="A14" s="27" t="inlineStr">
        <is>
          <t>Proyecto tecnico + licencias</t>
        </is>
      </c>
      <c r="B14" s="11" t="inlineStr">
        <is>
          <t>2.000 - 4.000 EUR</t>
        </is>
      </c>
      <c r="C14" s="11" t="inlineStr">
        <is>
          <t>4.000 - 8.000 EUR</t>
        </is>
      </c>
      <c r="D14" s="11" t="inlineStr">
        <is>
          <t>8.000 - 15.000 EUR</t>
        </is>
      </c>
    </row>
    <row r="15" ht="32" customHeight="1">
      <c r="A15" s="28" t="inlineStr">
        <is>
          <t>TOTAL ESTIMADO</t>
        </is>
      </c>
      <c r="B15" s="29" t="inlineStr">
        <is>
          <t>36.500 - 77.000 EUR</t>
        </is>
      </c>
      <c r="C15" s="29" t="inlineStr">
        <is>
          <t>77.000 - 184.000 EUR</t>
        </is>
      </c>
      <c r="D15" s="29" t="inlineStr">
        <is>
          <t>184.000 - 412.000+ EUR</t>
        </is>
      </c>
    </row>
    <row r="17">
      <c r="A17" s="13" t="inlineStr">
        <is>
          <t>Precios orientativos 2026 para Espana peninsular. Pueden variar segun fabricante, instalador y ubicacion. Solicita presupuesto personalizado en chefbusiness.co/contacto</t>
        </is>
      </c>
    </row>
    <row r="18">
      <c r="A18" s="14" t="inlineStr">
        <is>
          <t>ChefBusiness.co | Consultoria Gastronomica Profesional | chefbusiness.co/contacto</t>
        </is>
      </c>
    </row>
  </sheetData>
  <mergeCells count="4">
    <mergeCell ref="A1:D1"/>
    <mergeCell ref="A17:D17"/>
    <mergeCell ref="A18:D18"/>
    <mergeCell ref="A2:D2"/>
  </mergeCells>
  <pageMargins left="0.75" right="0.75" top="1" bottom="1" header="0.5" footer="0.5"/>
  <pageSetup orientation="landscape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2026-04-01T12:18:51Z</dcterms:created>
  <dcterms:modified xmlns:dcterms="http://purl.org/dc/terms/" xmlns:xsi="http://www.w3.org/2001/XMLSchema-instance" xsi:type="dcterms:W3CDTF">2026-04-01T12:18:52Z</dcterms:modified>
</cp:coreProperties>
</file>